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ОКАЗАТЕЛИ 1" sheetId="5" r:id="rId1"/>
    <sheet name="инвестиции" sheetId="4" r:id="rId2"/>
  </sheets>
  <calcPr calcId="162913"/>
</workbook>
</file>

<file path=xl/calcChain.xml><?xml version="1.0" encoding="utf-8"?>
<calcChain xmlns="http://schemas.openxmlformats.org/spreadsheetml/2006/main">
  <c r="O18" i="5" l="1"/>
  <c r="O16" i="5"/>
  <c r="N21" i="5" l="1"/>
  <c r="N20" i="5"/>
  <c r="N19" i="5"/>
  <c r="N15" i="5"/>
  <c r="K18" i="5"/>
  <c r="L18" i="5"/>
  <c r="J18" i="5"/>
  <c r="K16" i="5"/>
  <c r="L16" i="5"/>
  <c r="J16" i="5"/>
  <c r="H21" i="5" l="1"/>
  <c r="G20" i="5"/>
  <c r="F20" i="5"/>
  <c r="E20" i="5"/>
  <c r="F19" i="5"/>
  <c r="E19" i="5"/>
  <c r="G18" i="5"/>
  <c r="F18" i="5"/>
  <c r="E18" i="5"/>
  <c r="H17" i="5"/>
  <c r="G16" i="5"/>
  <c r="F16" i="5"/>
  <c r="E16" i="5"/>
  <c r="H15" i="5"/>
  <c r="F8" i="5"/>
  <c r="H19" i="5" l="1"/>
  <c r="H20" i="5"/>
  <c r="H16" i="5"/>
  <c r="H18" i="5"/>
  <c r="N16" i="5"/>
  <c r="M16" i="5"/>
  <c r="M18" i="5"/>
  <c r="N17" i="5"/>
  <c r="N18" i="5" s="1"/>
</calcChain>
</file>

<file path=xl/sharedStrings.xml><?xml version="1.0" encoding="utf-8"?>
<sst xmlns="http://schemas.openxmlformats.org/spreadsheetml/2006/main" count="124" uniqueCount="59">
  <si>
    <t xml:space="preserve">№ </t>
  </si>
  <si>
    <t>Наименование показателя</t>
  </si>
  <si>
    <t>Ед. измерения</t>
  </si>
  <si>
    <t>1 квартал</t>
  </si>
  <si>
    <t>2 квартал</t>
  </si>
  <si>
    <t>3 квартал</t>
  </si>
  <si>
    <t>4 квартал</t>
  </si>
  <si>
    <t>1. Финансово-экономические показатели</t>
  </si>
  <si>
    <t>1.1.</t>
  </si>
  <si>
    <t>1.2.</t>
  </si>
  <si>
    <t>Дивиденды</t>
  </si>
  <si>
    <t>1.3.</t>
  </si>
  <si>
    <t>1.4.</t>
  </si>
  <si>
    <t>Рентабельность акционерного капитала</t>
  </si>
  <si>
    <t>%</t>
  </si>
  <si>
    <t>2.1.</t>
  </si>
  <si>
    <t>тыс. руб.</t>
  </si>
  <si>
    <t>2.2.</t>
  </si>
  <si>
    <t>2.1.1.</t>
  </si>
  <si>
    <t>2.2.1.</t>
  </si>
  <si>
    <t>2.3.</t>
  </si>
  <si>
    <t>Количество созданных рабочих мест, в том числе высокопроизводительных</t>
  </si>
  <si>
    <t>шт.</t>
  </si>
  <si>
    <t>2.4.</t>
  </si>
  <si>
    <t>Количество инвестиционных проектов, реализуемых при участии АО "ЦРБ НАО"</t>
  </si>
  <si>
    <t>2.5.</t>
  </si>
  <si>
    <t>Доля реализованных инвестиционных проектов в общем числе инвестиционных проектов, реализуемых при участии АО "ЦРБ НАО", в том числе субъектами малого и среднего предпринимательства</t>
  </si>
  <si>
    <t>3.1.</t>
  </si>
  <si>
    <t>3.2.</t>
  </si>
  <si>
    <t>3.3.</t>
  </si>
  <si>
    <t>Уровень просроченной задолженности по лизингу</t>
  </si>
  <si>
    <t>протокол от _____________ № ____</t>
  </si>
  <si>
    <t xml:space="preserve">1 квартал </t>
  </si>
  <si>
    <t>Чистые активы</t>
  </si>
  <si>
    <t>Коэффициент финансовой устойчивости</t>
  </si>
  <si>
    <t>2. Показатели эффективности деятельности по работе с инвесторами и привлечению инвестиций в основной капитал субъектов малого и среднего предпринимательства (далее – СМСП)</t>
  </si>
  <si>
    <t>Объем привлеченных инвестиций в основной капитал СМСП, в том числе объем привлеченных прямых иностранных инвестиций</t>
  </si>
  <si>
    <t>Объем привлеченных инвестиций в основной капитал СМСП, в том числе объем привлеченных прямых иностранных инвестиций на душу населения</t>
  </si>
  <si>
    <t>Объем привлеченных инвестиций в основной капитал СМСП без учета бюджетных средств</t>
  </si>
  <si>
    <t>Объем привлеченных инвестиций в основной капитал СМСП без учета бюджетных средств на душу населения</t>
  </si>
  <si>
    <t xml:space="preserve">3. Показатели эффективности деятельности в области лизинга </t>
  </si>
  <si>
    <t>Лизинговый портфель</t>
  </si>
  <si>
    <t xml:space="preserve">Количество заключенных договоров лизинга </t>
  </si>
  <si>
    <t>х</t>
  </si>
  <si>
    <t>№ п/п</t>
  </si>
  <si>
    <t>Ед. изм.</t>
  </si>
  <si>
    <t>2019 год Утверждено</t>
  </si>
  <si>
    <t>План  на  2021 год</t>
  </si>
  <si>
    <t>2021 год</t>
  </si>
  <si>
    <t>Рентабельность продаж по «Прибыли до вычета»</t>
  </si>
  <si>
    <t>Рентабельность инвестированного капитала</t>
  </si>
  <si>
    <t>Рентабельность собственного капитала</t>
  </si>
  <si>
    <t>1.5.</t>
  </si>
  <si>
    <t>1.6.</t>
  </si>
  <si>
    <t>1.7.</t>
  </si>
  <si>
    <t>-</t>
  </si>
  <si>
    <t>Доля закупок товаров, работ, услуг, осуществленных конкурентными способами</t>
  </si>
  <si>
    <t>3.4.</t>
  </si>
  <si>
    <t>Ключевые показатели эффективности деятельности АО "Центр развития бизнеса Ненецкого автономного округа" за 2019 - 2021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</si>
</sst>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4" fontId="0" fillId="0" borderId="1" xfId="0" applyNumberForma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tabSelected="1" workbookViewId="0">
      <selection activeCell="W5" sqref="W5"/>
    </sheetView>
  </sheetViews>
  <sheetFormatPr defaultRowHeight="15" x14ac:dyDescent="0.25"/>
  <cols>
    <col min="1" max="1" width="6.140625" style="9" customWidth="1"/>
    <col min="2" max="2" width="35.7109375" style="9" customWidth="1"/>
    <col min="3" max="3" width="11.7109375" style="9" customWidth="1"/>
    <col min="4" max="4" width="13.140625" style="9" customWidth="1"/>
    <col min="5" max="6" width="14.42578125" style="9" hidden="1" customWidth="1"/>
    <col min="7" max="8" width="14.85546875" style="9" hidden="1" customWidth="1"/>
    <col min="9" max="9" width="14" style="9" customWidth="1"/>
    <col min="10" max="10" width="11.7109375" style="9" hidden="1" customWidth="1"/>
    <col min="11" max="11" width="13.140625" style="9" hidden="1" customWidth="1"/>
    <col min="12" max="12" width="13.85546875" style="9" hidden="1" customWidth="1"/>
    <col min="13" max="13" width="14.28515625" style="9" hidden="1" customWidth="1"/>
    <col min="14" max="14" width="9.140625" style="9" hidden="1" customWidth="1"/>
    <col min="15" max="15" width="9.140625" style="9"/>
    <col min="16" max="16" width="10.42578125" style="9" bestFit="1" customWidth="1"/>
    <col min="17" max="36" width="9.140625" style="2"/>
    <col min="37" max="44" width="9.140625" style="1"/>
  </cols>
  <sheetData>
    <row r="1" spans="1:44" ht="20.25" customHeight="1" x14ac:dyDescent="0.25">
      <c r="F1" s="33" t="s">
        <v>31</v>
      </c>
      <c r="G1" s="33"/>
      <c r="H1" s="33"/>
    </row>
    <row r="2" spans="1:44" ht="37.5" customHeight="1" x14ac:dyDescent="0.25">
      <c r="A2" s="42" t="s">
        <v>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44" ht="6.75" customHeight="1" x14ac:dyDescent="0.25"/>
    <row r="4" spans="1:44" s="5" customFormat="1" ht="30.75" customHeight="1" x14ac:dyDescent="0.25">
      <c r="A4" s="34" t="s">
        <v>0</v>
      </c>
      <c r="B4" s="34" t="s">
        <v>1</v>
      </c>
      <c r="C4" s="34" t="s">
        <v>2</v>
      </c>
      <c r="D4" s="31">
        <v>2019</v>
      </c>
      <c r="E4" s="34"/>
      <c r="F4" s="34"/>
      <c r="G4" s="34"/>
      <c r="H4" s="34"/>
      <c r="I4" s="35">
        <v>2020</v>
      </c>
      <c r="J4" s="34" t="s">
        <v>47</v>
      </c>
      <c r="K4" s="34"/>
      <c r="L4" s="34"/>
      <c r="M4" s="34"/>
      <c r="N4" s="34"/>
      <c r="O4" s="35">
        <v>2021</v>
      </c>
      <c r="P4" s="1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4"/>
      <c r="AL4" s="4"/>
      <c r="AM4" s="4"/>
      <c r="AN4" s="4"/>
      <c r="AO4" s="4"/>
      <c r="AP4" s="4"/>
      <c r="AQ4" s="4"/>
      <c r="AR4" s="4"/>
    </row>
    <row r="5" spans="1:44" s="5" customFormat="1" ht="21.75" customHeight="1" x14ac:dyDescent="0.25">
      <c r="A5" s="34"/>
      <c r="B5" s="34"/>
      <c r="C5" s="34"/>
      <c r="D5" s="32"/>
      <c r="E5" s="17" t="s">
        <v>32</v>
      </c>
      <c r="F5" s="17" t="s">
        <v>4</v>
      </c>
      <c r="G5" s="17" t="s">
        <v>5</v>
      </c>
      <c r="H5" s="17" t="s">
        <v>6</v>
      </c>
      <c r="I5" s="36"/>
      <c r="J5" s="18" t="s">
        <v>32</v>
      </c>
      <c r="K5" s="18" t="s">
        <v>4</v>
      </c>
      <c r="L5" s="18" t="s">
        <v>5</v>
      </c>
      <c r="M5" s="18" t="s">
        <v>6</v>
      </c>
      <c r="N5" s="18" t="s">
        <v>48</v>
      </c>
      <c r="O5" s="36"/>
      <c r="P5" s="1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4"/>
      <c r="AL5" s="4"/>
      <c r="AM5" s="4"/>
      <c r="AN5" s="4"/>
      <c r="AO5" s="4"/>
      <c r="AP5" s="4"/>
      <c r="AQ5" s="4"/>
      <c r="AR5" s="4"/>
    </row>
    <row r="6" spans="1:44" ht="15" customHeight="1" x14ac:dyDescent="0.25">
      <c r="A6" s="37" t="s">
        <v>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11"/>
    </row>
    <row r="7" spans="1:44" ht="24.75" customHeight="1" x14ac:dyDescent="0.25">
      <c r="A7" s="11" t="s">
        <v>8</v>
      </c>
      <c r="B7" s="27" t="s">
        <v>10</v>
      </c>
      <c r="C7" s="11" t="s">
        <v>16</v>
      </c>
      <c r="D7" s="11">
        <v>0</v>
      </c>
      <c r="E7" s="11" t="s">
        <v>43</v>
      </c>
      <c r="F7" s="11" t="s">
        <v>43</v>
      </c>
      <c r="G7" s="11" t="s">
        <v>43</v>
      </c>
      <c r="H7" s="11" t="s">
        <v>43</v>
      </c>
      <c r="I7" s="11" t="s">
        <v>43</v>
      </c>
      <c r="J7" s="11" t="s">
        <v>43</v>
      </c>
      <c r="K7" s="11" t="s">
        <v>43</v>
      </c>
      <c r="L7" s="11" t="s">
        <v>43</v>
      </c>
      <c r="M7" s="11" t="s">
        <v>43</v>
      </c>
      <c r="N7" s="11" t="s">
        <v>43</v>
      </c>
      <c r="O7" s="11" t="s">
        <v>55</v>
      </c>
    </row>
    <row r="8" spans="1:44" ht="30" x14ac:dyDescent="0.25">
      <c r="A8" s="11" t="s">
        <v>9</v>
      </c>
      <c r="B8" s="27" t="s">
        <v>13</v>
      </c>
      <c r="C8" s="11" t="s">
        <v>14</v>
      </c>
      <c r="D8" s="11">
        <v>-7.0000000000000007E-2</v>
      </c>
      <c r="E8" s="11">
        <v>0.1</v>
      </c>
      <c r="F8" s="11">
        <f>ROUND(346019/428780000*100,1)</f>
        <v>0.1</v>
      </c>
      <c r="G8" s="11">
        <v>0.1</v>
      </c>
      <c r="H8" s="11">
        <v>0.1</v>
      </c>
      <c r="I8" s="11">
        <v>-0.01</v>
      </c>
      <c r="J8" s="19">
        <v>0.1</v>
      </c>
      <c r="K8" s="19">
        <v>0.1</v>
      </c>
      <c r="L8" s="19">
        <v>0.1</v>
      </c>
      <c r="M8" s="19">
        <v>0.1</v>
      </c>
      <c r="N8" s="19">
        <v>0.1</v>
      </c>
      <c r="O8" s="11" t="s">
        <v>55</v>
      </c>
    </row>
    <row r="9" spans="1:44" ht="28.5" customHeight="1" x14ac:dyDescent="0.25">
      <c r="A9" s="11" t="s">
        <v>11</v>
      </c>
      <c r="B9" s="27" t="s">
        <v>33</v>
      </c>
      <c r="C9" s="11" t="s">
        <v>16</v>
      </c>
      <c r="D9" s="14">
        <v>389701</v>
      </c>
      <c r="E9" s="14">
        <v>385317</v>
      </c>
      <c r="F9" s="14">
        <v>384915</v>
      </c>
      <c r="G9" s="14">
        <v>384425</v>
      </c>
      <c r="H9" s="14">
        <v>383432</v>
      </c>
      <c r="I9" s="14">
        <v>383060</v>
      </c>
      <c r="J9" s="21">
        <v>385317</v>
      </c>
      <c r="K9" s="20">
        <v>384320</v>
      </c>
      <c r="L9" s="20">
        <v>384300</v>
      </c>
      <c r="M9" s="20">
        <v>384300</v>
      </c>
      <c r="N9" s="20">
        <v>384300</v>
      </c>
      <c r="O9" s="11" t="s">
        <v>55</v>
      </c>
    </row>
    <row r="10" spans="1:44" ht="30" x14ac:dyDescent="0.25">
      <c r="A10" s="11" t="s">
        <v>12</v>
      </c>
      <c r="B10" s="27" t="s">
        <v>34</v>
      </c>
      <c r="C10" s="11" t="s">
        <v>14</v>
      </c>
      <c r="D10" s="11">
        <v>0.93</v>
      </c>
      <c r="E10" s="11">
        <v>0.8</v>
      </c>
      <c r="F10" s="11">
        <v>0.8</v>
      </c>
      <c r="G10" s="11">
        <v>0.8</v>
      </c>
      <c r="H10" s="11">
        <v>0.8</v>
      </c>
      <c r="I10" s="11">
        <v>0.92</v>
      </c>
      <c r="J10" s="19">
        <v>0.9</v>
      </c>
      <c r="K10" s="19">
        <v>0.9</v>
      </c>
      <c r="L10" s="19">
        <v>0.9</v>
      </c>
      <c r="M10" s="19">
        <v>0.9</v>
      </c>
      <c r="N10" s="19">
        <v>0.9</v>
      </c>
      <c r="O10" s="11" t="s">
        <v>55</v>
      </c>
    </row>
    <row r="11" spans="1:44" ht="30" x14ac:dyDescent="0.25">
      <c r="A11" s="28" t="s">
        <v>52</v>
      </c>
      <c r="B11" s="27" t="s">
        <v>49</v>
      </c>
      <c r="C11" s="11" t="s">
        <v>14</v>
      </c>
      <c r="D11" s="11" t="s">
        <v>55</v>
      </c>
      <c r="E11" s="11"/>
      <c r="F11" s="11"/>
      <c r="G11" s="11"/>
      <c r="H11" s="11"/>
      <c r="I11" s="11" t="s">
        <v>55</v>
      </c>
      <c r="J11" s="29"/>
      <c r="K11" s="29"/>
      <c r="L11" s="29"/>
      <c r="M11" s="29"/>
      <c r="N11" s="30"/>
      <c r="O11" s="22">
        <v>0.05</v>
      </c>
    </row>
    <row r="12" spans="1:44" ht="30" x14ac:dyDescent="0.25">
      <c r="A12" s="28" t="s">
        <v>53</v>
      </c>
      <c r="B12" s="27" t="s">
        <v>50</v>
      </c>
      <c r="C12" s="11" t="s">
        <v>14</v>
      </c>
      <c r="D12" s="11" t="s">
        <v>55</v>
      </c>
      <c r="E12" s="11"/>
      <c r="F12" s="11"/>
      <c r="G12" s="11"/>
      <c r="H12" s="11"/>
      <c r="I12" s="11" t="s">
        <v>55</v>
      </c>
      <c r="J12" s="29"/>
      <c r="K12" s="29"/>
      <c r="L12" s="29"/>
      <c r="M12" s="29"/>
      <c r="N12" s="30"/>
      <c r="O12" s="22">
        <v>0.1</v>
      </c>
    </row>
    <row r="13" spans="1:44" ht="30" x14ac:dyDescent="0.25">
      <c r="A13" s="28" t="s">
        <v>54</v>
      </c>
      <c r="B13" s="27" t="s">
        <v>51</v>
      </c>
      <c r="C13" s="11" t="s">
        <v>14</v>
      </c>
      <c r="D13" s="11" t="s">
        <v>55</v>
      </c>
      <c r="E13" s="11"/>
      <c r="F13" s="11"/>
      <c r="G13" s="11"/>
      <c r="H13" s="11"/>
      <c r="I13" s="11" t="s">
        <v>55</v>
      </c>
      <c r="J13" s="29"/>
      <c r="K13" s="29"/>
      <c r="L13" s="29"/>
      <c r="M13" s="29"/>
      <c r="N13" s="30"/>
      <c r="O13" s="22">
        <v>0.1</v>
      </c>
    </row>
    <row r="14" spans="1:44" ht="39.75" customHeight="1" x14ac:dyDescent="0.25">
      <c r="A14" s="40" t="s">
        <v>35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44" ht="60" x14ac:dyDescent="0.25">
      <c r="A15" s="11" t="s">
        <v>15</v>
      </c>
      <c r="B15" s="12" t="s">
        <v>36</v>
      </c>
      <c r="C15" s="11" t="s">
        <v>16</v>
      </c>
      <c r="D15" s="15">
        <v>135452.18</v>
      </c>
      <c r="E15" s="15">
        <v>20000</v>
      </c>
      <c r="F15" s="15">
        <v>30000</v>
      </c>
      <c r="G15" s="15">
        <v>30000</v>
      </c>
      <c r="H15" s="15" t="e">
        <f>#REF!-G15-F15-E15</f>
        <v>#REF!</v>
      </c>
      <c r="I15" s="16">
        <v>113214.41</v>
      </c>
      <c r="J15" s="15">
        <v>10000</v>
      </c>
      <c r="K15" s="15">
        <v>35000</v>
      </c>
      <c r="L15" s="15">
        <v>45000</v>
      </c>
      <c r="M15" s="15">
        <v>60000</v>
      </c>
      <c r="N15" s="15">
        <f>J15+K15+L15+M15</f>
        <v>150000</v>
      </c>
      <c r="O15" s="15">
        <v>150000</v>
      </c>
    </row>
    <row r="16" spans="1:44" ht="75" x14ac:dyDescent="0.25">
      <c r="A16" s="11" t="s">
        <v>18</v>
      </c>
      <c r="B16" s="12" t="s">
        <v>37</v>
      </c>
      <c r="C16" s="11" t="s">
        <v>16</v>
      </c>
      <c r="D16" s="15">
        <v>3074.6</v>
      </c>
      <c r="E16" s="15">
        <f>инвестиции!D5</f>
        <v>0.45400000000000001</v>
      </c>
      <c r="F16" s="15">
        <f>инвестиции!E5-инвестиции!D5</f>
        <v>0.67599999999999993</v>
      </c>
      <c r="G16" s="15">
        <f>инвестиции!F5-инвестиции!E5-инвестиции!D5</f>
        <v>0.68600000000000017</v>
      </c>
      <c r="H16" s="15" t="e">
        <f>#REF!-G16-F16-E16</f>
        <v>#REF!</v>
      </c>
      <c r="I16" s="22">
        <v>2.5</v>
      </c>
      <c r="J16" s="23">
        <f>J15/44000</f>
        <v>0.22727272727272727</v>
      </c>
      <c r="K16" s="23">
        <f t="shared" ref="K16:M16" si="0">K15/44000</f>
        <v>0.79545454545454541</v>
      </c>
      <c r="L16" s="23">
        <f t="shared" si="0"/>
        <v>1.0227272727272727</v>
      </c>
      <c r="M16" s="23">
        <f t="shared" si="0"/>
        <v>1.3636363636363635</v>
      </c>
      <c r="N16" s="24">
        <f>N15/44000</f>
        <v>3.4090909090909092</v>
      </c>
      <c r="O16" s="26">
        <f>O15/44000</f>
        <v>3.4090909090909092</v>
      </c>
    </row>
    <row r="17" spans="1:15" ht="45" x14ac:dyDescent="0.25">
      <c r="A17" s="11" t="s">
        <v>17</v>
      </c>
      <c r="B17" s="12" t="s">
        <v>38</v>
      </c>
      <c r="C17" s="11" t="s">
        <v>16</v>
      </c>
      <c r="D17" s="15">
        <v>133669.5</v>
      </c>
      <c r="E17" s="15">
        <v>20000</v>
      </c>
      <c r="F17" s="15">
        <v>25000</v>
      </c>
      <c r="G17" s="15">
        <v>15000</v>
      </c>
      <c r="H17" s="15" t="e">
        <f>#REF!-G17-F17-E17</f>
        <v>#REF!</v>
      </c>
      <c r="I17" s="25">
        <v>109532.54</v>
      </c>
      <c r="J17" s="23">
        <v>10000</v>
      </c>
      <c r="K17" s="23">
        <v>35000</v>
      </c>
      <c r="L17" s="23">
        <v>15000</v>
      </c>
      <c r="M17" s="23">
        <v>50000</v>
      </c>
      <c r="N17" s="24">
        <f>J17+K17+L17+M17</f>
        <v>110000</v>
      </c>
      <c r="O17" s="26">
        <v>110000</v>
      </c>
    </row>
    <row r="18" spans="1:15" ht="60" x14ac:dyDescent="0.25">
      <c r="A18" s="11" t="s">
        <v>19</v>
      </c>
      <c r="B18" s="12" t="s">
        <v>39</v>
      </c>
      <c r="C18" s="11" t="s">
        <v>16</v>
      </c>
      <c r="D18" s="15">
        <v>2.9</v>
      </c>
      <c r="E18" s="15">
        <f>инвестиции!D7</f>
        <v>0.45400000000000001</v>
      </c>
      <c r="F18" s="15">
        <f>инвестиции!E7-инвестиции!D7</f>
        <v>0.56600000000000006</v>
      </c>
      <c r="G18" s="15">
        <f>инвестиции!F7-инвестиции!E7-инвестиции!D7</f>
        <v>0.33600000000000002</v>
      </c>
      <c r="H18" s="15" t="e">
        <f>#REF!-G18-F18-E18</f>
        <v>#REF!</v>
      </c>
      <c r="I18" s="26">
        <v>2.4</v>
      </c>
      <c r="J18" s="23">
        <f>J17/44000</f>
        <v>0.22727272727272727</v>
      </c>
      <c r="K18" s="23">
        <f t="shared" ref="K18:M18" si="1">K17/44000</f>
        <v>0.79545454545454541</v>
      </c>
      <c r="L18" s="23">
        <f t="shared" si="1"/>
        <v>0.34090909090909088</v>
      </c>
      <c r="M18" s="23">
        <f t="shared" si="1"/>
        <v>1.1363636363636365</v>
      </c>
      <c r="N18" s="24">
        <f>N17/44000</f>
        <v>2.5</v>
      </c>
      <c r="O18" s="26">
        <f>O17/44000</f>
        <v>2.5</v>
      </c>
    </row>
    <row r="19" spans="1:15" ht="45" x14ac:dyDescent="0.25">
      <c r="A19" s="11" t="s">
        <v>20</v>
      </c>
      <c r="B19" s="12" t="s">
        <v>21</v>
      </c>
      <c r="C19" s="11" t="s">
        <v>22</v>
      </c>
      <c r="D19" s="11">
        <v>25</v>
      </c>
      <c r="E19" s="11">
        <f>инвестиции!D8</f>
        <v>10</v>
      </c>
      <c r="F19" s="11">
        <f>инвестиции!E8-инвестиции!D8</f>
        <v>10</v>
      </c>
      <c r="G19" s="11">
        <v>10</v>
      </c>
      <c r="H19" s="11" t="e">
        <f>#REF!-G19-F19-E19</f>
        <v>#REF!</v>
      </c>
      <c r="I19" s="22">
        <v>25</v>
      </c>
      <c r="J19" s="24">
        <v>5</v>
      </c>
      <c r="K19" s="24">
        <v>10</v>
      </c>
      <c r="L19" s="24">
        <v>10</v>
      </c>
      <c r="M19" s="24">
        <v>5</v>
      </c>
      <c r="N19" s="24">
        <f>J19+K19+L19+M19</f>
        <v>30</v>
      </c>
      <c r="O19" s="26">
        <v>30</v>
      </c>
    </row>
    <row r="20" spans="1:15" ht="45" x14ac:dyDescent="0.25">
      <c r="A20" s="11" t="s">
        <v>23</v>
      </c>
      <c r="B20" s="12" t="s">
        <v>24</v>
      </c>
      <c r="C20" s="11" t="s">
        <v>22</v>
      </c>
      <c r="D20" s="11">
        <v>75</v>
      </c>
      <c r="E20" s="11">
        <f>инвестиции!D9</f>
        <v>5</v>
      </c>
      <c r="F20" s="11">
        <f>инвестиции!E9-инвестиции!D9</f>
        <v>10</v>
      </c>
      <c r="G20" s="11">
        <f>инвестиции!F9-инвестиции!E9-инвестиции!D9</f>
        <v>10</v>
      </c>
      <c r="H20" s="11" t="e">
        <f>#REF!-G20-F20-E20</f>
        <v>#REF!</v>
      </c>
      <c r="I20" s="22">
        <v>45</v>
      </c>
      <c r="J20" s="24">
        <v>10</v>
      </c>
      <c r="K20" s="24">
        <v>15</v>
      </c>
      <c r="L20" s="24">
        <v>15</v>
      </c>
      <c r="M20" s="24">
        <v>10</v>
      </c>
      <c r="N20" s="24">
        <f>J20+K20+L20+M20</f>
        <v>50</v>
      </c>
      <c r="O20" s="26">
        <v>50</v>
      </c>
    </row>
    <row r="21" spans="1:15" ht="105" x14ac:dyDescent="0.25">
      <c r="A21" s="11" t="s">
        <v>25</v>
      </c>
      <c r="B21" s="12" t="s">
        <v>26</v>
      </c>
      <c r="C21" s="11" t="s">
        <v>14</v>
      </c>
      <c r="D21" s="11">
        <v>85</v>
      </c>
      <c r="E21" s="11">
        <v>50</v>
      </c>
      <c r="F21" s="11">
        <v>50</v>
      </c>
      <c r="G21" s="11">
        <v>50</v>
      </c>
      <c r="H21" s="11">
        <f>инвестиции!G10</f>
        <v>50</v>
      </c>
      <c r="I21" s="22">
        <v>111.06</v>
      </c>
      <c r="J21" s="24">
        <v>10</v>
      </c>
      <c r="K21" s="24">
        <v>20</v>
      </c>
      <c r="L21" s="24">
        <v>20</v>
      </c>
      <c r="M21" s="24">
        <v>10</v>
      </c>
      <c r="N21" s="24">
        <f>J21+K21+L21+M21</f>
        <v>60</v>
      </c>
      <c r="O21" s="26">
        <v>60</v>
      </c>
    </row>
    <row r="22" spans="1:15" ht="15" customHeight="1" x14ac:dyDescent="0.25">
      <c r="A22" s="40" t="s">
        <v>40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27" customHeight="1" x14ac:dyDescent="0.25">
      <c r="A23" s="11" t="s">
        <v>27</v>
      </c>
      <c r="B23" s="12" t="s">
        <v>41</v>
      </c>
      <c r="C23" s="11" t="s">
        <v>16</v>
      </c>
      <c r="D23" s="16">
        <v>287336</v>
      </c>
      <c r="E23" s="14">
        <v>295000</v>
      </c>
      <c r="F23" s="14">
        <v>300000</v>
      </c>
      <c r="G23" s="14">
        <v>310000</v>
      </c>
      <c r="H23" s="14">
        <v>315000</v>
      </c>
      <c r="I23" s="14">
        <v>215132</v>
      </c>
      <c r="J23" s="20">
        <v>230000</v>
      </c>
      <c r="K23" s="20">
        <v>240000</v>
      </c>
      <c r="L23" s="19">
        <v>245000</v>
      </c>
      <c r="M23" s="20">
        <v>250000</v>
      </c>
      <c r="N23" s="20">
        <v>250000</v>
      </c>
      <c r="O23" s="14">
        <v>250000</v>
      </c>
    </row>
    <row r="24" spans="1:15" ht="32.25" customHeight="1" x14ac:dyDescent="0.25">
      <c r="A24" s="11" t="s">
        <v>28</v>
      </c>
      <c r="B24" s="12" t="s">
        <v>42</v>
      </c>
      <c r="C24" s="11" t="s">
        <v>22</v>
      </c>
      <c r="D24" s="11">
        <v>16</v>
      </c>
      <c r="E24" s="11">
        <v>4</v>
      </c>
      <c r="F24" s="11">
        <v>2</v>
      </c>
      <c r="G24" s="11">
        <v>6</v>
      </c>
      <c r="H24" s="11">
        <v>4</v>
      </c>
      <c r="I24" s="11">
        <v>9</v>
      </c>
      <c r="J24" s="19">
        <v>3</v>
      </c>
      <c r="K24" s="19">
        <v>1</v>
      </c>
      <c r="L24" s="19">
        <v>3</v>
      </c>
      <c r="M24" s="19">
        <v>1</v>
      </c>
      <c r="N24" s="19">
        <v>8</v>
      </c>
      <c r="O24" s="11">
        <v>13</v>
      </c>
    </row>
    <row r="25" spans="1:15" ht="30" x14ac:dyDescent="0.25">
      <c r="A25" s="11" t="s">
        <v>29</v>
      </c>
      <c r="B25" s="12" t="s">
        <v>30</v>
      </c>
      <c r="C25" s="11" t="s">
        <v>14</v>
      </c>
      <c r="D25" s="11">
        <v>25.58</v>
      </c>
      <c r="E25" s="11">
        <v>19</v>
      </c>
      <c r="F25" s="11">
        <v>18.5</v>
      </c>
      <c r="G25" s="11">
        <v>18</v>
      </c>
      <c r="H25" s="11">
        <v>17.5</v>
      </c>
      <c r="I25" s="11">
        <v>22.48</v>
      </c>
      <c r="J25" s="19">
        <v>22</v>
      </c>
      <c r="K25" s="19">
        <v>21.5</v>
      </c>
      <c r="L25" s="19">
        <v>21</v>
      </c>
      <c r="M25" s="19">
        <v>20.5</v>
      </c>
      <c r="N25" s="19">
        <v>20</v>
      </c>
      <c r="O25" s="11">
        <v>20</v>
      </c>
    </row>
    <row r="26" spans="1:15" ht="45" x14ac:dyDescent="0.25">
      <c r="A26" s="11" t="s">
        <v>57</v>
      </c>
      <c r="B26" s="27" t="s">
        <v>56</v>
      </c>
      <c r="C26" s="11" t="s">
        <v>14</v>
      </c>
      <c r="D26" s="11" t="s">
        <v>55</v>
      </c>
      <c r="E26" s="11"/>
      <c r="F26" s="11"/>
      <c r="G26" s="11"/>
      <c r="H26" s="11"/>
      <c r="I26" s="11" t="s">
        <v>55</v>
      </c>
      <c r="J26" s="11"/>
      <c r="K26" s="11"/>
      <c r="L26" s="11"/>
      <c r="M26" s="11"/>
      <c r="N26" s="11"/>
      <c r="O26" s="22">
        <v>3</v>
      </c>
    </row>
  </sheetData>
  <mergeCells count="13">
    <mergeCell ref="A22:O22"/>
    <mergeCell ref="A2:O2"/>
    <mergeCell ref="I4:I5"/>
    <mergeCell ref="J4:N4"/>
    <mergeCell ref="A6:N6"/>
    <mergeCell ref="A14:O14"/>
    <mergeCell ref="O4:O5"/>
    <mergeCell ref="D4:D5"/>
    <mergeCell ref="F1:H1"/>
    <mergeCell ref="A4:A5"/>
    <mergeCell ref="B4:B5"/>
    <mergeCell ref="C4:C5"/>
    <mergeCell ref="E4:H4"/>
  </mergeCells>
  <pageMargins left="0.31496062992125984" right="0.31496062992125984" top="0.35433070866141736" bottom="0.35433070866141736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S10"/>
  <sheetViews>
    <sheetView workbookViewId="0">
      <selection activeCell="L4" sqref="L4"/>
    </sheetView>
  </sheetViews>
  <sheetFormatPr defaultRowHeight="15" x14ac:dyDescent="0.25"/>
  <cols>
    <col min="1" max="1" width="7.85546875" customWidth="1"/>
    <col min="2" max="2" width="44" customWidth="1"/>
    <col min="4" max="4" width="10.42578125" customWidth="1"/>
    <col min="5" max="5" width="10" customWidth="1"/>
    <col min="6" max="6" width="10.42578125" customWidth="1"/>
    <col min="7" max="7" width="10" customWidth="1"/>
    <col min="8" max="8" width="12.7109375" customWidth="1"/>
  </cols>
  <sheetData>
    <row r="2" spans="1:45" s="3" customFormat="1" ht="37.5" customHeight="1" x14ac:dyDescent="0.25">
      <c r="A2" s="6" t="s">
        <v>44</v>
      </c>
      <c r="B2" s="6" t="s">
        <v>1</v>
      </c>
      <c r="C2" s="6" t="s">
        <v>45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46</v>
      </c>
    </row>
    <row r="3" spans="1:45" ht="42" customHeight="1" x14ac:dyDescent="0.25">
      <c r="A3" s="43" t="s">
        <v>35</v>
      </c>
      <c r="B3" s="44"/>
      <c r="C3" s="44"/>
      <c r="D3" s="44"/>
      <c r="E3" s="44"/>
      <c r="F3" s="44"/>
      <c r="G3" s="44"/>
      <c r="H3" s="4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1"/>
      <c r="AM3" s="1"/>
      <c r="AN3" s="1"/>
      <c r="AO3" s="1"/>
      <c r="AP3" s="1"/>
      <c r="AQ3" s="1"/>
      <c r="AR3" s="1"/>
      <c r="AS3" s="1"/>
    </row>
    <row r="4" spans="1:45" ht="60" x14ac:dyDescent="0.25">
      <c r="A4" s="7" t="s">
        <v>15</v>
      </c>
      <c r="B4" s="8" t="s">
        <v>36</v>
      </c>
      <c r="C4" s="7" t="s">
        <v>16</v>
      </c>
      <c r="D4" s="7">
        <v>20</v>
      </c>
      <c r="E4" s="7">
        <v>50</v>
      </c>
      <c r="F4" s="7">
        <v>100</v>
      </c>
      <c r="G4" s="7">
        <v>150</v>
      </c>
      <c r="H4" s="13">
        <v>150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  <c r="AM4" s="1"/>
      <c r="AN4" s="1"/>
      <c r="AO4" s="1"/>
      <c r="AP4" s="1"/>
      <c r="AQ4" s="1"/>
      <c r="AR4" s="1"/>
      <c r="AS4" s="1"/>
    </row>
    <row r="5" spans="1:45" ht="60" x14ac:dyDescent="0.25">
      <c r="A5" s="7" t="s">
        <v>18</v>
      </c>
      <c r="B5" s="8" t="s">
        <v>37</v>
      </c>
      <c r="C5" s="7" t="s">
        <v>16</v>
      </c>
      <c r="D5" s="7">
        <v>0.45400000000000001</v>
      </c>
      <c r="E5" s="7">
        <v>1.1299999999999999</v>
      </c>
      <c r="F5" s="7">
        <v>2.27</v>
      </c>
      <c r="G5" s="7">
        <v>3.4</v>
      </c>
      <c r="H5" s="13">
        <v>3.4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1"/>
      <c r="AM5" s="1"/>
      <c r="AN5" s="1"/>
      <c r="AO5" s="1"/>
      <c r="AP5" s="1"/>
      <c r="AQ5" s="1"/>
      <c r="AR5" s="1"/>
      <c r="AS5" s="1"/>
    </row>
    <row r="6" spans="1:45" ht="45" x14ac:dyDescent="0.25">
      <c r="A6" s="7" t="s">
        <v>17</v>
      </c>
      <c r="B6" s="8" t="s">
        <v>38</v>
      </c>
      <c r="C6" s="7" t="s">
        <v>16</v>
      </c>
      <c r="D6" s="7">
        <v>20</v>
      </c>
      <c r="E6" s="7">
        <v>45</v>
      </c>
      <c r="F6" s="7">
        <v>80</v>
      </c>
      <c r="G6" s="7">
        <v>110</v>
      </c>
      <c r="H6" s="13">
        <v>110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"/>
      <c r="AM6" s="1"/>
      <c r="AN6" s="1"/>
      <c r="AO6" s="1"/>
      <c r="AP6" s="1"/>
      <c r="AQ6" s="1"/>
      <c r="AR6" s="1"/>
      <c r="AS6" s="1"/>
    </row>
    <row r="7" spans="1:45" ht="45" x14ac:dyDescent="0.25">
      <c r="A7" s="7" t="s">
        <v>19</v>
      </c>
      <c r="B7" s="8" t="s">
        <v>39</v>
      </c>
      <c r="C7" s="7" t="s">
        <v>16</v>
      </c>
      <c r="D7" s="7">
        <v>0.45400000000000001</v>
      </c>
      <c r="E7" s="7">
        <v>1.02</v>
      </c>
      <c r="F7" s="7">
        <v>1.81</v>
      </c>
      <c r="G7" s="7">
        <v>2.5</v>
      </c>
      <c r="H7" s="13">
        <v>2.5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1"/>
      <c r="AM7" s="1"/>
      <c r="AN7" s="1"/>
      <c r="AO7" s="1"/>
      <c r="AP7" s="1"/>
      <c r="AQ7" s="1"/>
      <c r="AR7" s="1"/>
      <c r="AS7" s="1"/>
    </row>
    <row r="8" spans="1:45" ht="34.5" customHeight="1" x14ac:dyDescent="0.25">
      <c r="A8" s="7" t="s">
        <v>20</v>
      </c>
      <c r="B8" s="8" t="s">
        <v>21</v>
      </c>
      <c r="C8" s="7" t="s">
        <v>22</v>
      </c>
      <c r="D8" s="7">
        <v>10</v>
      </c>
      <c r="E8" s="7">
        <v>20</v>
      </c>
      <c r="F8" s="7">
        <v>30</v>
      </c>
      <c r="G8" s="7">
        <v>50</v>
      </c>
      <c r="H8" s="13">
        <v>50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1"/>
      <c r="AM8" s="1"/>
      <c r="AN8" s="1"/>
      <c r="AO8" s="1"/>
      <c r="AP8" s="1"/>
      <c r="AQ8" s="1"/>
      <c r="AR8" s="1"/>
      <c r="AS8" s="1"/>
    </row>
    <row r="9" spans="1:45" ht="34.5" customHeight="1" x14ac:dyDescent="0.25">
      <c r="A9" s="7" t="s">
        <v>23</v>
      </c>
      <c r="B9" s="8" t="s">
        <v>24</v>
      </c>
      <c r="C9" s="7" t="s">
        <v>22</v>
      </c>
      <c r="D9" s="7">
        <v>5</v>
      </c>
      <c r="E9" s="7">
        <v>15</v>
      </c>
      <c r="F9" s="7">
        <v>30</v>
      </c>
      <c r="G9" s="7">
        <v>50</v>
      </c>
      <c r="H9" s="13">
        <v>50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1"/>
      <c r="AM9" s="1"/>
      <c r="AN9" s="1"/>
      <c r="AO9" s="1"/>
      <c r="AP9" s="1"/>
      <c r="AQ9" s="1"/>
      <c r="AR9" s="1"/>
      <c r="AS9" s="1"/>
    </row>
    <row r="10" spans="1:45" ht="81.75" customHeight="1" x14ac:dyDescent="0.25">
      <c r="A10" s="7" t="s">
        <v>25</v>
      </c>
      <c r="B10" s="8" t="s">
        <v>26</v>
      </c>
      <c r="C10" s="7" t="s">
        <v>14</v>
      </c>
      <c r="D10" s="7">
        <v>5</v>
      </c>
      <c r="E10" s="7">
        <v>15</v>
      </c>
      <c r="F10" s="7">
        <v>30</v>
      </c>
      <c r="G10" s="7">
        <v>50</v>
      </c>
      <c r="H10" s="13">
        <v>50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1"/>
      <c r="AM10" s="1"/>
      <c r="AN10" s="1"/>
      <c r="AO10" s="1"/>
      <c r="AP10" s="1"/>
      <c r="AQ10" s="1"/>
      <c r="AR10" s="1"/>
      <c r="AS10" s="1"/>
    </row>
  </sheetData>
  <mergeCells count="1">
    <mergeCell ref="A3:H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 1</vt:lpstr>
      <vt:lpstr>инвестиции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2023-03-28T12:02:26Z</dcterms:modified>
</cp:coreProperties>
</file>